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ontourisme.sharepoint.com/sites/COMMUNS/Documents partages/Laurent/Projets/Projets 2025/Intranet/"/>
    </mc:Choice>
  </mc:AlternateContent>
  <xr:revisionPtr revIDLastSave="40" documentId="8_{E1B0C1E7-2B04-4ED7-AE89-D3C087C085DF}" xr6:coauthVersionLast="47" xr6:coauthVersionMax="47" xr10:uidLastSave="{55C46F99-6A60-447D-8705-45BB5F6029CD}"/>
  <bookViews>
    <workbookView xWindow="-120" yWindow="-120" windowWidth="29040" windowHeight="15840" xr2:uid="{00000000-000D-0000-FFFF-FFFF00000000}"/>
  </bookViews>
  <sheets>
    <sheet name="Décompte nuitées" sheetId="1" r:id="rId1"/>
  </sheets>
  <definedNames>
    <definedName name="_xlnm.Print_Area" localSheetId="0">'Décompte nuitées'!$A$1:$U$47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6" i="1" l="1"/>
  <c r="M16" i="1"/>
  <c r="Q16" i="1" s="1"/>
  <c r="M18" i="1"/>
  <c r="S18" i="1" s="1"/>
  <c r="S15" i="1"/>
  <c r="Q15" i="1"/>
  <c r="P15" i="1"/>
  <c r="O15" i="1"/>
  <c r="N15" i="1"/>
  <c r="M15" i="1"/>
  <c r="T19" i="1"/>
  <c r="T20" i="1"/>
  <c r="S25" i="1"/>
  <c r="O16" i="1"/>
  <c r="O17" i="1"/>
  <c r="O18" i="1"/>
  <c r="O19" i="1"/>
  <c r="O20" i="1"/>
  <c r="P20" i="1" s="1"/>
  <c r="O21" i="1"/>
  <c r="O22" i="1"/>
  <c r="O23" i="1"/>
  <c r="O24" i="1"/>
  <c r="O25" i="1"/>
  <c r="O26" i="1"/>
  <c r="O27" i="1"/>
  <c r="O28" i="1"/>
  <c r="O29" i="1"/>
  <c r="O30" i="1"/>
  <c r="O31" i="1"/>
  <c r="O32" i="1"/>
  <c r="T15" i="1"/>
  <c r="N16" i="1"/>
  <c r="T16" i="1" s="1"/>
  <c r="N17" i="1"/>
  <c r="R17" i="1" s="1"/>
  <c r="N18" i="1"/>
  <c r="R18" i="1" s="1"/>
  <c r="N19" i="1"/>
  <c r="R19" i="1" s="1"/>
  <c r="N20" i="1"/>
  <c r="R20" i="1" s="1"/>
  <c r="N21" i="1"/>
  <c r="T21" i="1" s="1"/>
  <c r="N22" i="1"/>
  <c r="T22" i="1" s="1"/>
  <c r="N23" i="1"/>
  <c r="T23" i="1" s="1"/>
  <c r="N24" i="1"/>
  <c r="R24" i="1" s="1"/>
  <c r="N25" i="1"/>
  <c r="R25" i="1" s="1"/>
  <c r="N26" i="1"/>
  <c r="R26" i="1" s="1"/>
  <c r="N27" i="1"/>
  <c r="R27" i="1" s="1"/>
  <c r="N28" i="1"/>
  <c r="R28" i="1" s="1"/>
  <c r="N29" i="1"/>
  <c r="T29" i="1" s="1"/>
  <c r="N30" i="1"/>
  <c r="T30" i="1" s="1"/>
  <c r="N31" i="1"/>
  <c r="T31" i="1" s="1"/>
  <c r="N32" i="1"/>
  <c r="R32" i="1" s="1"/>
  <c r="M17" i="1"/>
  <c r="Q17" i="1" s="1"/>
  <c r="M19" i="1"/>
  <c r="S19" i="1" s="1"/>
  <c r="M20" i="1"/>
  <c r="S20" i="1" s="1"/>
  <c r="M21" i="1"/>
  <c r="S21" i="1" s="1"/>
  <c r="M22" i="1"/>
  <c r="M23" i="1"/>
  <c r="Q23" i="1" s="1"/>
  <c r="M24" i="1"/>
  <c r="Q24" i="1" s="1"/>
  <c r="M25" i="1"/>
  <c r="Q25" i="1" s="1"/>
  <c r="M26" i="1"/>
  <c r="Q26" i="1" s="1"/>
  <c r="M27" i="1"/>
  <c r="S27" i="1" s="1"/>
  <c r="M28" i="1"/>
  <c r="S28" i="1" s="1"/>
  <c r="M29" i="1"/>
  <c r="S29" i="1" s="1"/>
  <c r="M30" i="1"/>
  <c r="P30" i="1" s="1"/>
  <c r="M31" i="1"/>
  <c r="P31" i="1" s="1"/>
  <c r="M32" i="1"/>
  <c r="Q32" i="1" s="1"/>
  <c r="Q18" i="1" l="1"/>
  <c r="S17" i="1"/>
  <c r="P28" i="1"/>
  <c r="P29" i="1"/>
  <c r="P21" i="1"/>
  <c r="S26" i="1"/>
  <c r="T28" i="1"/>
  <c r="T27" i="1"/>
  <c r="P22" i="1"/>
  <c r="Q30" i="1"/>
  <c r="P27" i="1"/>
  <c r="P19" i="1"/>
  <c r="Q29" i="1"/>
  <c r="Q21" i="1"/>
  <c r="R31" i="1"/>
  <c r="R23" i="1"/>
  <c r="U23" i="1" s="1"/>
  <c r="R15" i="1"/>
  <c r="S24" i="1"/>
  <c r="U24" i="1" s="1"/>
  <c r="S16" i="1"/>
  <c r="T26" i="1"/>
  <c r="T18" i="1"/>
  <c r="P26" i="1"/>
  <c r="P18" i="1"/>
  <c r="Q28" i="1"/>
  <c r="U28" i="1" s="1"/>
  <c r="Q20" i="1"/>
  <c r="U20" i="1" s="1"/>
  <c r="R30" i="1"/>
  <c r="R22" i="1"/>
  <c r="S31" i="1"/>
  <c r="S23" i="1"/>
  <c r="T25" i="1"/>
  <c r="U25" i="1" s="1"/>
  <c r="T17" i="1"/>
  <c r="P25" i="1"/>
  <c r="P17" i="1"/>
  <c r="Q27" i="1"/>
  <c r="Q19" i="1"/>
  <c r="U19" i="1" s="1"/>
  <c r="R29" i="1"/>
  <c r="R21" i="1"/>
  <c r="S30" i="1"/>
  <c r="S22" i="1"/>
  <c r="T32" i="1"/>
  <c r="T24" i="1"/>
  <c r="P32" i="1"/>
  <c r="P24" i="1"/>
  <c r="P16" i="1"/>
  <c r="Q31" i="1"/>
  <c r="U31" i="1" s="1"/>
  <c r="P23" i="1"/>
  <c r="Q22" i="1"/>
  <c r="O14" i="1"/>
  <c r="U18" i="1" l="1"/>
  <c r="U17" i="1"/>
  <c r="U27" i="1"/>
  <c r="U26" i="1"/>
  <c r="U16" i="1"/>
  <c r="U21" i="1"/>
  <c r="U30" i="1"/>
  <c r="U29" i="1"/>
  <c r="U22" i="1"/>
  <c r="U15" i="1"/>
  <c r="M14" i="1"/>
  <c r="Q14" i="1" s="1"/>
  <c r="N14" i="1"/>
  <c r="R14" i="1" s="1"/>
  <c r="T14" i="1" l="1"/>
  <c r="S14" i="1"/>
  <c r="U14" i="1" s="1"/>
  <c r="P14" i="1"/>
  <c r="S32" i="1" l="1"/>
  <c r="U32" i="1" s="1"/>
  <c r="O33" i="1" l="1"/>
  <c r="M33" i="1"/>
  <c r="N33" i="1"/>
  <c r="T33" i="1" l="1"/>
  <c r="R33" i="1"/>
  <c r="Q33" i="1"/>
  <c r="S33" i="1"/>
  <c r="P33" i="1"/>
  <c r="U33" i="1" l="1"/>
  <c r="U34" i="1"/>
</calcChain>
</file>

<file path=xl/sharedStrings.xml><?xml version="1.0" encoding="utf-8"?>
<sst xmlns="http://schemas.openxmlformats.org/spreadsheetml/2006/main" count="40" uniqueCount="31">
  <si>
    <t>Date de départ</t>
  </si>
  <si>
    <t>Nombre de personnes</t>
  </si>
  <si>
    <t>Nombre de nuits</t>
  </si>
  <si>
    <t>MONTANT EN NOTRE FAVEUR</t>
  </si>
  <si>
    <t>Date de naissance</t>
  </si>
  <si>
    <t>Lieu de naissance</t>
  </si>
  <si>
    <t>Domicile / pays</t>
  </si>
  <si>
    <t>Locataire :                                nom et prénom</t>
  </si>
  <si>
    <t>Date de l'arrivée</t>
  </si>
  <si>
    <t>moyens privés</t>
  </si>
  <si>
    <t>transports publics</t>
  </si>
  <si>
    <t>adulte</t>
  </si>
  <si>
    <t>enfant</t>
  </si>
  <si>
    <t>exonéré</t>
  </si>
  <si>
    <t>Total des nuitées</t>
  </si>
  <si>
    <t>Arrivé à la station par (x)</t>
  </si>
  <si>
    <t>Nombre de nuitées (nbre nuit x nbre pers.)</t>
  </si>
  <si>
    <t>Taxe de séjour</t>
  </si>
  <si>
    <t>Taxe d'hébergement</t>
  </si>
  <si>
    <t>TOTAL</t>
  </si>
  <si>
    <t>Montant dû en CHF</t>
  </si>
  <si>
    <t>Signature : _____________________________________________</t>
  </si>
  <si>
    <t>Date et localité : ________________________________________</t>
  </si>
  <si>
    <t>Localité : _______________________________</t>
  </si>
  <si>
    <t>Exemple : Héritier Paul</t>
  </si>
  <si>
    <t>Savièse / CH</t>
  </si>
  <si>
    <t>Sion</t>
  </si>
  <si>
    <t>x</t>
  </si>
  <si>
    <t>Nendaz</t>
  </si>
  <si>
    <t>Exemple forfait : Fournier Léa</t>
  </si>
  <si>
    <t xml:space="preserve">Taxes encaissées par (nom du Logement et du bailleur) : _______________________________________________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</si>
</sst>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4"/>
      <color theme="1"/>
      <name val="Open Sans"/>
      <family val="2"/>
    </font>
    <font>
      <b/>
      <sz val="10"/>
      <color theme="1"/>
      <name val="Open Sans"/>
      <family val="2"/>
    </font>
    <font>
      <sz val="10"/>
      <color theme="1"/>
      <name val="Open Sans"/>
      <family val="2"/>
    </font>
    <font>
      <sz val="10"/>
      <name val="Open Sans"/>
      <family val="2"/>
    </font>
    <font>
      <b/>
      <sz val="10"/>
      <color theme="0"/>
      <name val="Open Sans"/>
      <family val="2"/>
    </font>
    <font>
      <sz val="9"/>
      <color theme="1"/>
      <name val="Open Sans"/>
      <family val="2"/>
    </font>
    <font>
      <b/>
      <sz val="9"/>
      <name val="Open Sans"/>
      <family val="2"/>
    </font>
    <font>
      <b/>
      <sz val="10"/>
      <name val="Open Sans"/>
      <family val="2"/>
    </font>
    <font>
      <sz val="9"/>
      <name val="Open San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5" fillId="0" borderId="1" xfId="0" applyFont="1" applyBorder="1" applyProtection="1">
      <protection locked="0"/>
    </xf>
    <xf numFmtId="0" fontId="4" fillId="0" borderId="1" xfId="0" applyFont="1" applyBorder="1" applyProtection="1">
      <protection locked="0"/>
    </xf>
    <xf numFmtId="14" fontId="4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14" fontId="4" fillId="0" borderId="1" xfId="0" applyNumberFormat="1" applyFont="1" applyBorder="1" applyProtection="1">
      <protection locked="0"/>
    </xf>
    <xf numFmtId="14" fontId="4" fillId="0" borderId="2" xfId="0" applyNumberFormat="1" applyFont="1" applyBorder="1" applyProtection="1">
      <protection locked="0"/>
    </xf>
    <xf numFmtId="0" fontId="4" fillId="5" borderId="1" xfId="0" applyFont="1" applyFill="1" applyBorder="1" applyProtection="1">
      <protection locked="0"/>
    </xf>
    <xf numFmtId="0" fontId="4" fillId="5" borderId="5" xfId="0" applyFont="1" applyFill="1" applyBorder="1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0" xfId="0" applyFont="1" applyProtection="1">
      <protection locked="0"/>
    </xf>
    <xf numFmtId="2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2" fontId="3" fillId="5" borderId="2" xfId="0" applyNumberFormat="1" applyFont="1" applyFill="1" applyBorder="1" applyAlignment="1" applyProtection="1">
      <alignment horizontal="center" vertical="center" wrapText="1"/>
      <protection locked="0"/>
    </xf>
    <xf numFmtId="2" fontId="3" fillId="5" borderId="3" xfId="0" applyNumberFormat="1" applyFont="1" applyFill="1" applyBorder="1" applyAlignment="1" applyProtection="1">
      <alignment horizontal="center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2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2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6" borderId="2" xfId="0" applyNumberFormat="1" applyFont="1" applyFill="1" applyBorder="1" applyAlignment="1" applyProtection="1">
      <alignment horizontal="center" vertical="center" wrapText="1"/>
      <protection locked="0"/>
    </xf>
    <xf numFmtId="2" fontId="3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7" borderId="2" xfId="0" applyNumberFormat="1" applyFont="1" applyFill="1" applyBorder="1" applyAlignment="1" applyProtection="1">
      <alignment horizontal="center" vertical="center" wrapText="1"/>
      <protection locked="0"/>
    </xf>
    <xf numFmtId="2" fontId="3" fillId="7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2" fontId="3" fillId="5" borderId="5" xfId="0" applyNumberFormat="1" applyFont="1" applyFill="1" applyBorder="1" applyAlignment="1" applyProtection="1">
      <alignment horizontal="center" vertical="center" wrapText="1"/>
      <protection locked="0"/>
    </xf>
    <xf numFmtId="2" fontId="3" fillId="5" borderId="9" xfId="0" applyNumberFormat="1" applyFont="1" applyFill="1" applyBorder="1" applyAlignment="1" applyProtection="1">
      <alignment horizontal="center" vertical="center" wrapText="1"/>
      <protection locked="0"/>
    </xf>
    <xf numFmtId="2" fontId="3" fillId="4" borderId="5" xfId="0" applyNumberFormat="1" applyFont="1" applyFill="1" applyBorder="1" applyAlignment="1" applyProtection="1">
      <alignment horizontal="center" vertical="center" wrapText="1"/>
      <protection locked="0"/>
    </xf>
    <xf numFmtId="2" fontId="3" fillId="4" borderId="9" xfId="0" applyNumberFormat="1" applyFont="1" applyFill="1" applyBorder="1" applyAlignment="1" applyProtection="1">
      <alignment horizontal="center" vertical="center" wrapText="1"/>
      <protection locked="0"/>
    </xf>
    <xf numFmtId="2" fontId="3" fillId="6" borderId="9" xfId="0" applyNumberFormat="1" applyFont="1" applyFill="1" applyBorder="1" applyAlignment="1" applyProtection="1">
      <alignment horizontal="center" vertical="center" wrapText="1"/>
      <protection locked="0"/>
    </xf>
    <xf numFmtId="2" fontId="3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5" xfId="0" applyFont="1" applyFill="1" applyBorder="1" applyProtection="1">
      <protection locked="0"/>
    </xf>
    <xf numFmtId="0" fontId="4" fillId="0" borderId="5" xfId="0" applyFont="1" applyBorder="1" applyProtection="1">
      <protection locked="0"/>
    </xf>
    <xf numFmtId="2" fontId="4" fillId="6" borderId="5" xfId="0" applyNumberFormat="1" applyFont="1" applyFill="1" applyBorder="1" applyProtection="1">
      <protection locked="0"/>
    </xf>
    <xf numFmtId="2" fontId="4" fillId="7" borderId="5" xfId="0" applyNumberFormat="1" applyFont="1" applyFill="1" applyBorder="1" applyProtection="1">
      <protection locked="0"/>
    </xf>
    <xf numFmtId="2" fontId="4" fillId="0" borderId="1" xfId="0" applyNumberFormat="1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3" xfId="0" applyFont="1" applyBorder="1" applyAlignment="1" applyProtection="1">
      <alignment horizontal="center"/>
      <protection locked="0"/>
    </xf>
    <xf numFmtId="14" fontId="3" fillId="0" borderId="3" xfId="0" applyNumberFormat="1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12" xfId="0" applyFont="1" applyBorder="1" applyProtection="1">
      <protection locked="0"/>
    </xf>
    <xf numFmtId="0" fontId="3" fillId="4" borderId="5" xfId="0" applyFont="1" applyFill="1" applyBorder="1" applyProtection="1">
      <protection locked="0"/>
    </xf>
    <xf numFmtId="0" fontId="3" fillId="0" borderId="5" xfId="0" applyFont="1" applyBorder="1" applyProtection="1">
      <protection locked="0"/>
    </xf>
    <xf numFmtId="2" fontId="3" fillId="6" borderId="5" xfId="0" applyNumberFormat="1" applyFont="1" applyFill="1" applyBorder="1" applyProtection="1">
      <protection locked="0"/>
    </xf>
    <xf numFmtId="2" fontId="3" fillId="7" borderId="5" xfId="0" applyNumberFormat="1" applyFont="1" applyFill="1" applyBorder="1" applyProtection="1">
      <protection locked="0"/>
    </xf>
    <xf numFmtId="2" fontId="3" fillId="0" borderId="1" xfId="0" applyNumberFormat="1" applyFont="1" applyBorder="1" applyProtection="1"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4" fontId="6" fillId="3" borderId="9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0" fillId="0" borderId="0" xfId="0" quotePrefix="1" applyFont="1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0" xfId="0" quotePrefix="1" applyFont="1" applyProtection="1"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42</xdr:row>
      <xdr:rowOff>19346</xdr:rowOff>
    </xdr:from>
    <xdr:to>
      <xdr:col>17</xdr:col>
      <xdr:colOff>523875</xdr:colOff>
      <xdr:row>46</xdr:row>
      <xdr:rowOff>161022</xdr:rowOff>
    </xdr:to>
    <xdr:pic>
      <xdr:nvPicPr>
        <xdr:cNvPr id="6" name="Graphiqu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9753896"/>
          <a:ext cx="10639425" cy="1094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0</xdr:rowOff>
    </xdr:from>
    <xdr:to>
      <xdr:col>4</xdr:col>
      <xdr:colOff>314325</xdr:colOff>
      <xdr:row>6</xdr:row>
      <xdr:rowOff>41638</xdr:rowOff>
    </xdr:to>
    <xdr:pic>
      <xdr:nvPicPr>
        <xdr:cNvPr id="3" name="Image 2" descr="Une image contenant texte, Police, carte de visite, logo&#10;&#10;Le contenu généré par l’IA peut être incorrect.">
          <a:extLst>
            <a:ext uri="{FF2B5EF4-FFF2-40B4-BE49-F238E27FC236}">
              <a16:creationId xmlns:a16="http://schemas.microsoft.com/office/drawing/2014/main" id="{ECA12E4C-99CC-BB52-6368-17F94B9DD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4610100" cy="14703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U50"/>
  <sheetViews>
    <sheetView tabSelected="1" zoomScaleNormal="100" zoomScaleSheetLayoutView="70" workbookViewId="0">
      <selection activeCell="K5" sqref="K5"/>
    </sheetView>
  </sheetViews>
  <sheetFormatPr baseColWidth="10" defaultRowHeight="16.5" x14ac:dyDescent="0.3"/>
  <cols>
    <col min="1" max="1" width="26.5703125" style="11" customWidth="1"/>
    <col min="2" max="2" width="14.42578125" style="11" customWidth="1"/>
    <col min="3" max="3" width="11.140625" style="11" customWidth="1"/>
    <col min="4" max="4" width="12.7109375" style="11" customWidth="1"/>
    <col min="5" max="5" width="8.42578125" style="11" customWidth="1"/>
    <col min="6" max="6" width="10.5703125" style="11" customWidth="1"/>
    <col min="7" max="7" width="11.28515625" style="11" customWidth="1"/>
    <col min="8" max="8" width="11.140625" style="11" customWidth="1"/>
    <col min="9" max="9" width="8.7109375" style="11" customWidth="1"/>
    <col min="10" max="10" width="7.140625" style="11" customWidth="1"/>
    <col min="11" max="11" width="7.85546875" style="11" customWidth="1"/>
    <col min="12" max="12" width="9" style="11" customWidth="1"/>
    <col min="13" max="13" width="7.140625" style="11" customWidth="1"/>
    <col min="14" max="14" width="7.7109375" style="11" customWidth="1"/>
    <col min="15" max="15" width="9" style="11" customWidth="1"/>
    <col min="16" max="16" width="9.85546875" style="11" customWidth="1"/>
    <col min="17" max="20" width="8.140625" style="11" customWidth="1"/>
    <col min="21" max="21" width="11.5703125" style="11" customWidth="1"/>
    <col min="22" max="16384" width="11.42578125" style="11"/>
  </cols>
  <sheetData>
    <row r="9" spans="1:21" ht="18.75" customHeight="1" x14ac:dyDescent="0.3"/>
    <row r="10" spans="1:21" s="9" customFormat="1" ht="21" x14ac:dyDescent="0.4">
      <c r="A10" s="9" t="s">
        <v>30</v>
      </c>
      <c r="P10" s="9" t="s">
        <v>23</v>
      </c>
    </row>
    <row r="12" spans="1:21" s="10" customFormat="1" ht="39" customHeight="1" x14ac:dyDescent="0.3">
      <c r="A12" s="12" t="s">
        <v>7</v>
      </c>
      <c r="B12" s="12" t="s">
        <v>6</v>
      </c>
      <c r="C12" s="12" t="s">
        <v>4</v>
      </c>
      <c r="D12" s="12" t="s">
        <v>5</v>
      </c>
      <c r="E12" s="13" t="s">
        <v>15</v>
      </c>
      <c r="F12" s="14"/>
      <c r="G12" s="12" t="s">
        <v>8</v>
      </c>
      <c r="H12" s="15" t="s">
        <v>0</v>
      </c>
      <c r="I12" s="12" t="s">
        <v>2</v>
      </c>
      <c r="J12" s="16" t="s">
        <v>1</v>
      </c>
      <c r="K12" s="17"/>
      <c r="L12" s="18"/>
      <c r="M12" s="19" t="s">
        <v>16</v>
      </c>
      <c r="N12" s="20"/>
      <c r="O12" s="21"/>
      <c r="P12" s="12" t="s">
        <v>14</v>
      </c>
      <c r="Q12" s="22" t="s">
        <v>17</v>
      </c>
      <c r="R12" s="23"/>
      <c r="S12" s="24" t="s">
        <v>18</v>
      </c>
      <c r="T12" s="25"/>
      <c r="U12" s="12" t="s">
        <v>20</v>
      </c>
    </row>
    <row r="13" spans="1:21" s="10" customFormat="1" ht="30.75" customHeight="1" x14ac:dyDescent="0.3">
      <c r="A13" s="26"/>
      <c r="B13" s="26"/>
      <c r="C13" s="26"/>
      <c r="D13" s="26"/>
      <c r="E13" s="27" t="s">
        <v>9</v>
      </c>
      <c r="F13" s="27" t="s">
        <v>10</v>
      </c>
      <c r="G13" s="26"/>
      <c r="H13" s="28"/>
      <c r="I13" s="26"/>
      <c r="J13" s="29" t="s">
        <v>11</v>
      </c>
      <c r="K13" s="29" t="s">
        <v>12</v>
      </c>
      <c r="L13" s="30" t="s">
        <v>13</v>
      </c>
      <c r="M13" s="31" t="s">
        <v>11</v>
      </c>
      <c r="N13" s="31" t="s">
        <v>12</v>
      </c>
      <c r="O13" s="32" t="s">
        <v>13</v>
      </c>
      <c r="P13" s="26"/>
      <c r="Q13" s="33" t="s">
        <v>11</v>
      </c>
      <c r="R13" s="33" t="s">
        <v>12</v>
      </c>
      <c r="S13" s="34" t="s">
        <v>11</v>
      </c>
      <c r="T13" s="34" t="s">
        <v>12</v>
      </c>
      <c r="U13" s="26"/>
    </row>
    <row r="14" spans="1:21" s="10" customFormat="1" ht="15" x14ac:dyDescent="0.3">
      <c r="A14" s="1" t="s">
        <v>24</v>
      </c>
      <c r="B14" s="2" t="s">
        <v>25</v>
      </c>
      <c r="C14" s="3">
        <v>19890</v>
      </c>
      <c r="D14" s="2" t="s">
        <v>26</v>
      </c>
      <c r="E14" s="4"/>
      <c r="F14" s="4" t="s">
        <v>27</v>
      </c>
      <c r="G14" s="5">
        <v>43781</v>
      </c>
      <c r="H14" s="6">
        <v>43797</v>
      </c>
      <c r="I14" s="2">
        <v>16</v>
      </c>
      <c r="J14" s="7">
        <v>4</v>
      </c>
      <c r="K14" s="7">
        <v>2</v>
      </c>
      <c r="L14" s="7">
        <v>1</v>
      </c>
      <c r="M14" s="35">
        <f>I14*J14</f>
        <v>64</v>
      </c>
      <c r="N14" s="35">
        <f>I14*K14</f>
        <v>32</v>
      </c>
      <c r="O14" s="35">
        <f t="shared" ref="O14:O32" si="0">I14*L14</f>
        <v>16</v>
      </c>
      <c r="P14" s="36">
        <f>SUM(M14:O14)</f>
        <v>112</v>
      </c>
      <c r="Q14" s="37">
        <f>M14*1.7</f>
        <v>108.8</v>
      </c>
      <c r="R14" s="37">
        <f>N14*0.85</f>
        <v>27.2</v>
      </c>
      <c r="S14" s="38">
        <f>M14*0.5</f>
        <v>32</v>
      </c>
      <c r="T14" s="38">
        <f>N14*0.25</f>
        <v>8</v>
      </c>
      <c r="U14" s="39">
        <f>SUM(Q14:T14)</f>
        <v>176</v>
      </c>
    </row>
    <row r="15" spans="1:21" s="10" customFormat="1" ht="15" x14ac:dyDescent="0.3">
      <c r="A15" s="1" t="s">
        <v>29</v>
      </c>
      <c r="B15" s="2" t="s">
        <v>28</v>
      </c>
      <c r="C15" s="3">
        <v>35326</v>
      </c>
      <c r="D15" s="2" t="s">
        <v>26</v>
      </c>
      <c r="E15" s="4" t="s">
        <v>27</v>
      </c>
      <c r="F15" s="4"/>
      <c r="G15" s="5">
        <v>45455</v>
      </c>
      <c r="H15" s="6">
        <v>45518</v>
      </c>
      <c r="I15" s="2">
        <v>63</v>
      </c>
      <c r="J15" s="7">
        <v>2</v>
      </c>
      <c r="K15" s="7"/>
      <c r="L15" s="7"/>
      <c r="M15" s="35">
        <f>I15*J15</f>
        <v>126</v>
      </c>
      <c r="N15" s="35">
        <f>I15*K15</f>
        <v>0</v>
      </c>
      <c r="O15" s="35">
        <f t="shared" si="0"/>
        <v>0</v>
      </c>
      <c r="P15" s="36">
        <f>SUM(M15:O15)</f>
        <v>126</v>
      </c>
      <c r="Q15" s="37">
        <f>2*64</f>
        <v>128</v>
      </c>
      <c r="R15" s="37">
        <f t="shared" ref="R15:R32" si="1">N15*0.85</f>
        <v>0</v>
      </c>
      <c r="S15" s="38">
        <f>2*20</f>
        <v>40</v>
      </c>
      <c r="T15" s="38">
        <f t="shared" ref="T15:T32" si="2">N15*0.25</f>
        <v>0</v>
      </c>
      <c r="U15" s="39">
        <f t="shared" ref="U15:U32" si="3">SUM(Q15:T15)</f>
        <v>168</v>
      </c>
    </row>
    <row r="16" spans="1:21" s="10" customFormat="1" ht="15" customHeight="1" x14ac:dyDescent="0.3">
      <c r="A16" s="1"/>
      <c r="B16" s="2"/>
      <c r="C16" s="3"/>
      <c r="D16" s="2"/>
      <c r="E16" s="4"/>
      <c r="F16" s="4"/>
      <c r="G16" s="5"/>
      <c r="H16" s="6"/>
      <c r="I16" s="2"/>
      <c r="J16" s="7"/>
      <c r="K16" s="8"/>
      <c r="L16" s="8"/>
      <c r="M16" s="35">
        <f t="shared" ref="M16:M32" si="4">I16*J16</f>
        <v>0</v>
      </c>
      <c r="N16" s="35">
        <f t="shared" ref="N16:N32" si="5">I16*K16</f>
        <v>0</v>
      </c>
      <c r="O16" s="35">
        <f t="shared" si="0"/>
        <v>0</v>
      </c>
      <c r="P16" s="36">
        <f t="shared" ref="P16:P32" si="6">SUM(M16:O16)</f>
        <v>0</v>
      </c>
      <c r="Q16" s="37">
        <f t="shared" ref="Q16:Q32" si="7">M16*1.7</f>
        <v>0</v>
      </c>
      <c r="R16" s="37">
        <f t="shared" si="1"/>
        <v>0</v>
      </c>
      <c r="S16" s="38">
        <f t="shared" ref="S16:S31" si="8">M16*0.5</f>
        <v>0</v>
      </c>
      <c r="T16" s="38">
        <f t="shared" si="2"/>
        <v>0</v>
      </c>
      <c r="U16" s="39">
        <f t="shared" si="3"/>
        <v>0</v>
      </c>
    </row>
    <row r="17" spans="1:21" s="10" customFormat="1" ht="15" x14ac:dyDescent="0.3">
      <c r="A17" s="2"/>
      <c r="B17" s="2"/>
      <c r="C17" s="4"/>
      <c r="D17" s="2"/>
      <c r="E17" s="4"/>
      <c r="F17" s="4"/>
      <c r="G17" s="5"/>
      <c r="H17" s="6"/>
      <c r="I17" s="2"/>
      <c r="J17" s="7"/>
      <c r="K17" s="7"/>
      <c r="L17" s="7"/>
      <c r="M17" s="35">
        <f t="shared" si="4"/>
        <v>0</v>
      </c>
      <c r="N17" s="35">
        <f t="shared" si="5"/>
        <v>0</v>
      </c>
      <c r="O17" s="35">
        <f t="shared" si="0"/>
        <v>0</v>
      </c>
      <c r="P17" s="36">
        <f t="shared" si="6"/>
        <v>0</v>
      </c>
      <c r="Q17" s="37">
        <f t="shared" si="7"/>
        <v>0</v>
      </c>
      <c r="R17" s="37">
        <f t="shared" si="1"/>
        <v>0</v>
      </c>
      <c r="S17" s="38">
        <f t="shared" si="8"/>
        <v>0</v>
      </c>
      <c r="T17" s="38">
        <f t="shared" si="2"/>
        <v>0</v>
      </c>
      <c r="U17" s="39">
        <f t="shared" si="3"/>
        <v>0</v>
      </c>
    </row>
    <row r="18" spans="1:21" s="10" customFormat="1" ht="15" x14ac:dyDescent="0.3">
      <c r="A18" s="2"/>
      <c r="B18" s="2"/>
      <c r="C18" s="4"/>
      <c r="D18" s="2"/>
      <c r="E18" s="4"/>
      <c r="F18" s="4"/>
      <c r="G18" s="5"/>
      <c r="H18" s="6"/>
      <c r="I18" s="2"/>
      <c r="J18" s="7"/>
      <c r="K18" s="7"/>
      <c r="L18" s="7"/>
      <c r="M18" s="35">
        <f t="shared" si="4"/>
        <v>0</v>
      </c>
      <c r="N18" s="35">
        <f t="shared" si="5"/>
        <v>0</v>
      </c>
      <c r="O18" s="35">
        <f t="shared" si="0"/>
        <v>0</v>
      </c>
      <c r="P18" s="36">
        <f t="shared" si="6"/>
        <v>0</v>
      </c>
      <c r="Q18" s="37">
        <f t="shared" si="7"/>
        <v>0</v>
      </c>
      <c r="R18" s="37">
        <f t="shared" si="1"/>
        <v>0</v>
      </c>
      <c r="S18" s="38">
        <f t="shared" si="8"/>
        <v>0</v>
      </c>
      <c r="T18" s="38">
        <f t="shared" si="2"/>
        <v>0</v>
      </c>
      <c r="U18" s="39">
        <f t="shared" si="3"/>
        <v>0</v>
      </c>
    </row>
    <row r="19" spans="1:21" s="10" customFormat="1" ht="15" x14ac:dyDescent="0.3">
      <c r="A19" s="2"/>
      <c r="B19" s="2"/>
      <c r="C19" s="4"/>
      <c r="D19" s="2"/>
      <c r="E19" s="4"/>
      <c r="F19" s="4"/>
      <c r="G19" s="5"/>
      <c r="H19" s="6"/>
      <c r="I19" s="2"/>
      <c r="J19" s="7"/>
      <c r="K19" s="7"/>
      <c r="L19" s="7"/>
      <c r="M19" s="35">
        <f t="shared" si="4"/>
        <v>0</v>
      </c>
      <c r="N19" s="35">
        <f t="shared" si="5"/>
        <v>0</v>
      </c>
      <c r="O19" s="35">
        <f t="shared" si="0"/>
        <v>0</v>
      </c>
      <c r="P19" s="36">
        <f t="shared" si="6"/>
        <v>0</v>
      </c>
      <c r="Q19" s="37">
        <f t="shared" si="7"/>
        <v>0</v>
      </c>
      <c r="R19" s="37">
        <f t="shared" si="1"/>
        <v>0</v>
      </c>
      <c r="S19" s="38">
        <f t="shared" si="8"/>
        <v>0</v>
      </c>
      <c r="T19" s="38">
        <f t="shared" si="2"/>
        <v>0</v>
      </c>
      <c r="U19" s="39">
        <f t="shared" si="3"/>
        <v>0</v>
      </c>
    </row>
    <row r="20" spans="1:21" s="10" customFormat="1" ht="15" x14ac:dyDescent="0.3">
      <c r="A20" s="2"/>
      <c r="B20" s="2"/>
      <c r="C20" s="4"/>
      <c r="D20" s="2"/>
      <c r="E20" s="4"/>
      <c r="F20" s="4"/>
      <c r="G20" s="5"/>
      <c r="H20" s="6"/>
      <c r="I20" s="2"/>
      <c r="J20" s="7"/>
      <c r="K20" s="7"/>
      <c r="L20" s="7"/>
      <c r="M20" s="35">
        <f t="shared" si="4"/>
        <v>0</v>
      </c>
      <c r="N20" s="35">
        <f t="shared" si="5"/>
        <v>0</v>
      </c>
      <c r="O20" s="35">
        <f t="shared" si="0"/>
        <v>0</v>
      </c>
      <c r="P20" s="36">
        <f t="shared" si="6"/>
        <v>0</v>
      </c>
      <c r="Q20" s="37">
        <f t="shared" si="7"/>
        <v>0</v>
      </c>
      <c r="R20" s="37">
        <f t="shared" si="1"/>
        <v>0</v>
      </c>
      <c r="S20" s="38">
        <f t="shared" si="8"/>
        <v>0</v>
      </c>
      <c r="T20" s="38">
        <f t="shared" si="2"/>
        <v>0</v>
      </c>
      <c r="U20" s="39">
        <f t="shared" si="3"/>
        <v>0</v>
      </c>
    </row>
    <row r="21" spans="1:21" s="10" customFormat="1" ht="15" x14ac:dyDescent="0.3">
      <c r="A21" s="2"/>
      <c r="B21" s="2"/>
      <c r="C21" s="4"/>
      <c r="D21" s="2"/>
      <c r="E21" s="4"/>
      <c r="F21" s="4"/>
      <c r="G21" s="5"/>
      <c r="H21" s="6"/>
      <c r="I21" s="2"/>
      <c r="J21" s="7"/>
      <c r="K21" s="7"/>
      <c r="L21" s="7"/>
      <c r="M21" s="35">
        <f t="shared" si="4"/>
        <v>0</v>
      </c>
      <c r="N21" s="35">
        <f t="shared" si="5"/>
        <v>0</v>
      </c>
      <c r="O21" s="35">
        <f t="shared" si="0"/>
        <v>0</v>
      </c>
      <c r="P21" s="36">
        <f t="shared" si="6"/>
        <v>0</v>
      </c>
      <c r="Q21" s="37">
        <f t="shared" si="7"/>
        <v>0</v>
      </c>
      <c r="R21" s="37">
        <f t="shared" si="1"/>
        <v>0</v>
      </c>
      <c r="S21" s="38">
        <f t="shared" si="8"/>
        <v>0</v>
      </c>
      <c r="T21" s="38">
        <f t="shared" si="2"/>
        <v>0</v>
      </c>
      <c r="U21" s="39">
        <f t="shared" si="3"/>
        <v>0</v>
      </c>
    </row>
    <row r="22" spans="1:21" s="10" customFormat="1" ht="15" x14ac:dyDescent="0.3">
      <c r="A22" s="2"/>
      <c r="B22" s="2"/>
      <c r="C22" s="4"/>
      <c r="D22" s="2"/>
      <c r="E22" s="4"/>
      <c r="F22" s="4"/>
      <c r="G22" s="5"/>
      <c r="H22" s="6"/>
      <c r="I22" s="2"/>
      <c r="J22" s="7"/>
      <c r="K22" s="7"/>
      <c r="L22" s="7"/>
      <c r="M22" s="35">
        <f t="shared" si="4"/>
        <v>0</v>
      </c>
      <c r="N22" s="35">
        <f t="shared" si="5"/>
        <v>0</v>
      </c>
      <c r="O22" s="35">
        <f t="shared" si="0"/>
        <v>0</v>
      </c>
      <c r="P22" s="36">
        <f t="shared" si="6"/>
        <v>0</v>
      </c>
      <c r="Q22" s="37">
        <f t="shared" si="7"/>
        <v>0</v>
      </c>
      <c r="R22" s="37">
        <f t="shared" si="1"/>
        <v>0</v>
      </c>
      <c r="S22" s="38">
        <f t="shared" si="8"/>
        <v>0</v>
      </c>
      <c r="T22" s="38">
        <f t="shared" si="2"/>
        <v>0</v>
      </c>
      <c r="U22" s="39">
        <f t="shared" si="3"/>
        <v>0</v>
      </c>
    </row>
    <row r="23" spans="1:21" s="10" customFormat="1" ht="15" x14ac:dyDescent="0.3">
      <c r="A23" s="2"/>
      <c r="B23" s="2"/>
      <c r="C23" s="4"/>
      <c r="D23" s="2"/>
      <c r="E23" s="4"/>
      <c r="F23" s="4"/>
      <c r="G23" s="5"/>
      <c r="H23" s="6"/>
      <c r="I23" s="2"/>
      <c r="J23" s="7"/>
      <c r="K23" s="7"/>
      <c r="L23" s="7"/>
      <c r="M23" s="35">
        <f t="shared" si="4"/>
        <v>0</v>
      </c>
      <c r="N23" s="35">
        <f t="shared" si="5"/>
        <v>0</v>
      </c>
      <c r="O23" s="35">
        <f t="shared" si="0"/>
        <v>0</v>
      </c>
      <c r="P23" s="36">
        <f t="shared" si="6"/>
        <v>0</v>
      </c>
      <c r="Q23" s="37">
        <f t="shared" si="7"/>
        <v>0</v>
      </c>
      <c r="R23" s="37">
        <f t="shared" si="1"/>
        <v>0</v>
      </c>
      <c r="S23" s="38">
        <f t="shared" si="8"/>
        <v>0</v>
      </c>
      <c r="T23" s="38">
        <f t="shared" si="2"/>
        <v>0</v>
      </c>
      <c r="U23" s="39">
        <f t="shared" si="3"/>
        <v>0</v>
      </c>
    </row>
    <row r="24" spans="1:21" s="10" customFormat="1" ht="15" x14ac:dyDescent="0.3">
      <c r="A24" s="2"/>
      <c r="B24" s="2"/>
      <c r="C24" s="4"/>
      <c r="D24" s="2"/>
      <c r="E24" s="4"/>
      <c r="F24" s="4"/>
      <c r="G24" s="5"/>
      <c r="H24" s="6"/>
      <c r="I24" s="2"/>
      <c r="J24" s="7"/>
      <c r="K24" s="7"/>
      <c r="L24" s="7"/>
      <c r="M24" s="35">
        <f t="shared" si="4"/>
        <v>0</v>
      </c>
      <c r="N24" s="35">
        <f t="shared" si="5"/>
        <v>0</v>
      </c>
      <c r="O24" s="35">
        <f t="shared" si="0"/>
        <v>0</v>
      </c>
      <c r="P24" s="36">
        <f t="shared" si="6"/>
        <v>0</v>
      </c>
      <c r="Q24" s="37">
        <f t="shared" si="7"/>
        <v>0</v>
      </c>
      <c r="R24" s="37">
        <f t="shared" si="1"/>
        <v>0</v>
      </c>
      <c r="S24" s="38">
        <f t="shared" si="8"/>
        <v>0</v>
      </c>
      <c r="T24" s="38">
        <f t="shared" si="2"/>
        <v>0</v>
      </c>
      <c r="U24" s="39">
        <f t="shared" si="3"/>
        <v>0</v>
      </c>
    </row>
    <row r="25" spans="1:21" s="10" customFormat="1" ht="15" x14ac:dyDescent="0.3">
      <c r="A25" s="2"/>
      <c r="B25" s="2"/>
      <c r="C25" s="4"/>
      <c r="D25" s="2"/>
      <c r="E25" s="4"/>
      <c r="F25" s="4"/>
      <c r="G25" s="5"/>
      <c r="H25" s="6"/>
      <c r="I25" s="2"/>
      <c r="J25" s="7"/>
      <c r="K25" s="7"/>
      <c r="L25" s="7"/>
      <c r="M25" s="35">
        <f t="shared" si="4"/>
        <v>0</v>
      </c>
      <c r="N25" s="35">
        <f t="shared" si="5"/>
        <v>0</v>
      </c>
      <c r="O25" s="35">
        <f t="shared" si="0"/>
        <v>0</v>
      </c>
      <c r="P25" s="36">
        <f t="shared" si="6"/>
        <v>0</v>
      </c>
      <c r="Q25" s="37">
        <f t="shared" si="7"/>
        <v>0</v>
      </c>
      <c r="R25" s="37">
        <f t="shared" si="1"/>
        <v>0</v>
      </c>
      <c r="S25" s="38">
        <f t="shared" si="8"/>
        <v>0</v>
      </c>
      <c r="T25" s="38">
        <f t="shared" si="2"/>
        <v>0</v>
      </c>
      <c r="U25" s="39">
        <f t="shared" si="3"/>
        <v>0</v>
      </c>
    </row>
    <row r="26" spans="1:21" s="10" customFormat="1" ht="15" x14ac:dyDescent="0.3">
      <c r="A26" s="2"/>
      <c r="B26" s="2"/>
      <c r="C26" s="4"/>
      <c r="D26" s="2"/>
      <c r="E26" s="4"/>
      <c r="F26" s="4"/>
      <c r="G26" s="5"/>
      <c r="H26" s="6"/>
      <c r="I26" s="2"/>
      <c r="J26" s="7"/>
      <c r="K26" s="7"/>
      <c r="L26" s="7"/>
      <c r="M26" s="35">
        <f t="shared" si="4"/>
        <v>0</v>
      </c>
      <c r="N26" s="35">
        <f t="shared" si="5"/>
        <v>0</v>
      </c>
      <c r="O26" s="35">
        <f t="shared" si="0"/>
        <v>0</v>
      </c>
      <c r="P26" s="36">
        <f t="shared" si="6"/>
        <v>0</v>
      </c>
      <c r="Q26" s="37">
        <f t="shared" si="7"/>
        <v>0</v>
      </c>
      <c r="R26" s="37">
        <f t="shared" si="1"/>
        <v>0</v>
      </c>
      <c r="S26" s="38">
        <f t="shared" si="8"/>
        <v>0</v>
      </c>
      <c r="T26" s="38">
        <f t="shared" si="2"/>
        <v>0</v>
      </c>
      <c r="U26" s="39">
        <f t="shared" si="3"/>
        <v>0</v>
      </c>
    </row>
    <row r="27" spans="1:21" s="10" customFormat="1" ht="15" x14ac:dyDescent="0.3">
      <c r="A27" s="2"/>
      <c r="B27" s="2"/>
      <c r="C27" s="4"/>
      <c r="D27" s="2"/>
      <c r="E27" s="4"/>
      <c r="F27" s="4"/>
      <c r="G27" s="5"/>
      <c r="H27" s="6"/>
      <c r="I27" s="2"/>
      <c r="J27" s="7"/>
      <c r="K27" s="7"/>
      <c r="L27" s="7"/>
      <c r="M27" s="35">
        <f t="shared" si="4"/>
        <v>0</v>
      </c>
      <c r="N27" s="35">
        <f t="shared" si="5"/>
        <v>0</v>
      </c>
      <c r="O27" s="35">
        <f t="shared" si="0"/>
        <v>0</v>
      </c>
      <c r="P27" s="36">
        <f t="shared" si="6"/>
        <v>0</v>
      </c>
      <c r="Q27" s="37">
        <f t="shared" si="7"/>
        <v>0</v>
      </c>
      <c r="R27" s="37">
        <f t="shared" si="1"/>
        <v>0</v>
      </c>
      <c r="S27" s="38">
        <f t="shared" si="8"/>
        <v>0</v>
      </c>
      <c r="T27" s="38">
        <f t="shared" si="2"/>
        <v>0</v>
      </c>
      <c r="U27" s="39">
        <f t="shared" si="3"/>
        <v>0</v>
      </c>
    </row>
    <row r="28" spans="1:21" s="10" customFormat="1" ht="15" x14ac:dyDescent="0.3">
      <c r="A28" s="2"/>
      <c r="B28" s="2"/>
      <c r="C28" s="4"/>
      <c r="D28" s="2"/>
      <c r="E28" s="4"/>
      <c r="F28" s="4"/>
      <c r="G28" s="5"/>
      <c r="H28" s="6"/>
      <c r="I28" s="2"/>
      <c r="J28" s="7"/>
      <c r="K28" s="7"/>
      <c r="L28" s="7"/>
      <c r="M28" s="35">
        <f t="shared" si="4"/>
        <v>0</v>
      </c>
      <c r="N28" s="35">
        <f t="shared" si="5"/>
        <v>0</v>
      </c>
      <c r="O28" s="35">
        <f t="shared" si="0"/>
        <v>0</v>
      </c>
      <c r="P28" s="36">
        <f t="shared" si="6"/>
        <v>0</v>
      </c>
      <c r="Q28" s="37">
        <f t="shared" si="7"/>
        <v>0</v>
      </c>
      <c r="R28" s="37">
        <f t="shared" si="1"/>
        <v>0</v>
      </c>
      <c r="S28" s="38">
        <f t="shared" si="8"/>
        <v>0</v>
      </c>
      <c r="T28" s="38">
        <f t="shared" si="2"/>
        <v>0</v>
      </c>
      <c r="U28" s="39">
        <f t="shared" si="3"/>
        <v>0</v>
      </c>
    </row>
    <row r="29" spans="1:21" s="10" customFormat="1" ht="15" x14ac:dyDescent="0.3">
      <c r="A29" s="2"/>
      <c r="B29" s="2"/>
      <c r="C29" s="4"/>
      <c r="D29" s="2"/>
      <c r="E29" s="4"/>
      <c r="F29" s="4"/>
      <c r="G29" s="5"/>
      <c r="H29" s="6"/>
      <c r="I29" s="2"/>
      <c r="J29" s="7"/>
      <c r="K29" s="7"/>
      <c r="L29" s="7"/>
      <c r="M29" s="35">
        <f t="shared" si="4"/>
        <v>0</v>
      </c>
      <c r="N29" s="35">
        <f t="shared" si="5"/>
        <v>0</v>
      </c>
      <c r="O29" s="35">
        <f t="shared" si="0"/>
        <v>0</v>
      </c>
      <c r="P29" s="36">
        <f t="shared" si="6"/>
        <v>0</v>
      </c>
      <c r="Q29" s="37">
        <f t="shared" si="7"/>
        <v>0</v>
      </c>
      <c r="R29" s="37">
        <f t="shared" si="1"/>
        <v>0</v>
      </c>
      <c r="S29" s="38">
        <f t="shared" si="8"/>
        <v>0</v>
      </c>
      <c r="T29" s="38">
        <f t="shared" si="2"/>
        <v>0</v>
      </c>
      <c r="U29" s="39">
        <f t="shared" si="3"/>
        <v>0</v>
      </c>
    </row>
    <row r="30" spans="1:21" s="10" customFormat="1" ht="15" x14ac:dyDescent="0.3">
      <c r="A30" s="2"/>
      <c r="B30" s="2"/>
      <c r="C30" s="4"/>
      <c r="D30" s="2"/>
      <c r="E30" s="4"/>
      <c r="F30" s="4"/>
      <c r="G30" s="5"/>
      <c r="H30" s="6"/>
      <c r="I30" s="2"/>
      <c r="J30" s="7"/>
      <c r="K30" s="7"/>
      <c r="L30" s="7"/>
      <c r="M30" s="35">
        <f t="shared" si="4"/>
        <v>0</v>
      </c>
      <c r="N30" s="35">
        <f t="shared" si="5"/>
        <v>0</v>
      </c>
      <c r="O30" s="35">
        <f t="shared" si="0"/>
        <v>0</v>
      </c>
      <c r="P30" s="36">
        <f t="shared" si="6"/>
        <v>0</v>
      </c>
      <c r="Q30" s="37">
        <f t="shared" si="7"/>
        <v>0</v>
      </c>
      <c r="R30" s="37">
        <f t="shared" si="1"/>
        <v>0</v>
      </c>
      <c r="S30" s="38">
        <f t="shared" si="8"/>
        <v>0</v>
      </c>
      <c r="T30" s="38">
        <f t="shared" si="2"/>
        <v>0</v>
      </c>
      <c r="U30" s="39">
        <f t="shared" si="3"/>
        <v>0</v>
      </c>
    </row>
    <row r="31" spans="1:21" s="10" customFormat="1" ht="15" x14ac:dyDescent="0.3">
      <c r="A31" s="2"/>
      <c r="B31" s="2"/>
      <c r="C31" s="4"/>
      <c r="D31" s="2"/>
      <c r="E31" s="4"/>
      <c r="F31" s="4"/>
      <c r="G31" s="5"/>
      <c r="H31" s="6"/>
      <c r="I31" s="2"/>
      <c r="J31" s="7"/>
      <c r="K31" s="7"/>
      <c r="L31" s="7"/>
      <c r="M31" s="35">
        <f t="shared" si="4"/>
        <v>0</v>
      </c>
      <c r="N31" s="35">
        <f t="shared" si="5"/>
        <v>0</v>
      </c>
      <c r="O31" s="35">
        <f t="shared" si="0"/>
        <v>0</v>
      </c>
      <c r="P31" s="36">
        <f t="shared" si="6"/>
        <v>0</v>
      </c>
      <c r="Q31" s="37">
        <f t="shared" si="7"/>
        <v>0</v>
      </c>
      <c r="R31" s="37">
        <f t="shared" si="1"/>
        <v>0</v>
      </c>
      <c r="S31" s="38">
        <f t="shared" si="8"/>
        <v>0</v>
      </c>
      <c r="T31" s="38">
        <f t="shared" si="2"/>
        <v>0</v>
      </c>
      <c r="U31" s="39">
        <f t="shared" si="3"/>
        <v>0</v>
      </c>
    </row>
    <row r="32" spans="1:21" s="10" customFormat="1" ht="15" x14ac:dyDescent="0.3">
      <c r="A32" s="2"/>
      <c r="B32" s="2"/>
      <c r="C32" s="4"/>
      <c r="D32" s="2"/>
      <c r="E32" s="4"/>
      <c r="F32" s="4"/>
      <c r="G32" s="5"/>
      <c r="H32" s="6"/>
      <c r="I32" s="2"/>
      <c r="J32" s="7"/>
      <c r="K32" s="7"/>
      <c r="L32" s="7"/>
      <c r="M32" s="35">
        <f t="shared" si="4"/>
        <v>0</v>
      </c>
      <c r="N32" s="35">
        <f t="shared" si="5"/>
        <v>0</v>
      </c>
      <c r="O32" s="35">
        <f t="shared" si="0"/>
        <v>0</v>
      </c>
      <c r="P32" s="36">
        <f t="shared" si="6"/>
        <v>0</v>
      </c>
      <c r="Q32" s="37">
        <f t="shared" si="7"/>
        <v>0</v>
      </c>
      <c r="R32" s="37">
        <f t="shared" si="1"/>
        <v>0</v>
      </c>
      <c r="S32" s="38">
        <f t="shared" ref="S32:S33" si="9">M32*0.5</f>
        <v>0</v>
      </c>
      <c r="T32" s="38">
        <f t="shared" si="2"/>
        <v>0</v>
      </c>
      <c r="U32" s="39">
        <f t="shared" si="3"/>
        <v>0</v>
      </c>
    </row>
    <row r="33" spans="1:21" s="44" customFormat="1" ht="15.75" thickBot="1" x14ac:dyDescent="0.35">
      <c r="A33" s="40" t="s">
        <v>19</v>
      </c>
      <c r="B33" s="41"/>
      <c r="C33" s="41"/>
      <c r="D33" s="41"/>
      <c r="E33" s="42"/>
      <c r="F33" s="42"/>
      <c r="G33" s="43"/>
      <c r="H33" s="43"/>
      <c r="K33" s="45"/>
      <c r="M33" s="46">
        <f t="shared" ref="M33:P33" si="10">SUM(M14:M32)</f>
        <v>190</v>
      </c>
      <c r="N33" s="46">
        <f t="shared" si="10"/>
        <v>32</v>
      </c>
      <c r="O33" s="46">
        <f t="shared" si="10"/>
        <v>16</v>
      </c>
      <c r="P33" s="47">
        <f t="shared" si="10"/>
        <v>238</v>
      </c>
      <c r="Q33" s="48">
        <f t="shared" ref="Q33" si="11">M33*1.7</f>
        <v>323</v>
      </c>
      <c r="R33" s="48">
        <f t="shared" ref="R33" si="12">N33*0.85</f>
        <v>27.2</v>
      </c>
      <c r="S33" s="49">
        <f t="shared" si="9"/>
        <v>95</v>
      </c>
      <c r="T33" s="49">
        <f t="shared" ref="T33" si="13">N33*0.25</f>
        <v>8</v>
      </c>
      <c r="U33" s="50">
        <f t="shared" ref="U33" si="14">SUM(Q33:T33)</f>
        <v>453.2</v>
      </c>
    </row>
    <row r="34" spans="1:21" s="57" customFormat="1" ht="22.5" customHeight="1" thickTop="1" thickBot="1" x14ac:dyDescent="0.3">
      <c r="A34" s="51" t="s">
        <v>3</v>
      </c>
      <c r="B34" s="52"/>
      <c r="C34" s="52"/>
      <c r="D34" s="52"/>
      <c r="E34" s="52"/>
      <c r="F34" s="52"/>
      <c r="G34" s="52"/>
      <c r="H34" s="52"/>
      <c r="I34" s="53"/>
      <c r="J34" s="53"/>
      <c r="K34" s="54"/>
      <c r="L34" s="55"/>
      <c r="M34" s="55"/>
      <c r="N34" s="55"/>
      <c r="O34" s="55"/>
      <c r="P34" s="55"/>
      <c r="Q34" s="55"/>
      <c r="R34" s="55"/>
      <c r="S34" s="55"/>
      <c r="T34" s="55"/>
      <c r="U34" s="56">
        <f>SUM(U14:U32)</f>
        <v>344</v>
      </c>
    </row>
    <row r="35" spans="1:21" s="10" customFormat="1" ht="15.75" thickTop="1" x14ac:dyDescent="0.3"/>
    <row r="36" spans="1:21" s="10" customFormat="1" ht="15" x14ac:dyDescent="0.3"/>
    <row r="37" spans="1:21" s="10" customFormat="1" ht="15" x14ac:dyDescent="0.3">
      <c r="A37" s="10" t="s">
        <v>22</v>
      </c>
    </row>
    <row r="38" spans="1:21" s="10" customFormat="1" ht="15" x14ac:dyDescent="0.3"/>
    <row r="39" spans="1:21" s="10" customFormat="1" ht="15" x14ac:dyDescent="0.3"/>
    <row r="40" spans="1:21" s="10" customFormat="1" ht="15" x14ac:dyDescent="0.3">
      <c r="A40" s="10" t="s">
        <v>21</v>
      </c>
    </row>
    <row r="41" spans="1:21" s="10" customFormat="1" ht="15" x14ac:dyDescent="0.3"/>
    <row r="42" spans="1:21" x14ac:dyDescent="0.3">
      <c r="F42" s="58"/>
      <c r="G42" s="58"/>
      <c r="H42" s="58"/>
      <c r="I42" s="58"/>
      <c r="J42" s="58"/>
      <c r="K42" s="58"/>
      <c r="L42" s="58"/>
      <c r="M42" s="58"/>
      <c r="N42" s="58"/>
      <c r="O42" s="58"/>
    </row>
    <row r="43" spans="1:21" x14ac:dyDescent="0.3">
      <c r="F43" s="58"/>
      <c r="G43" s="58"/>
      <c r="H43" s="59"/>
      <c r="I43" s="59"/>
      <c r="J43" s="59"/>
      <c r="K43" s="59"/>
      <c r="L43" s="59"/>
      <c r="M43" s="59"/>
      <c r="N43" s="59"/>
      <c r="O43" s="59"/>
      <c r="P43" s="60"/>
      <c r="Q43" s="60"/>
      <c r="R43" s="60"/>
      <c r="S43" s="60"/>
      <c r="T43" s="60"/>
    </row>
    <row r="44" spans="1:21" x14ac:dyDescent="0.3">
      <c r="F44" s="58"/>
      <c r="G44" s="58"/>
      <c r="H44" s="59"/>
      <c r="I44" s="59"/>
      <c r="J44" s="59"/>
      <c r="K44" s="59"/>
      <c r="L44" s="59"/>
      <c r="M44" s="59"/>
      <c r="N44" s="59"/>
      <c r="O44" s="59"/>
      <c r="P44" s="60"/>
      <c r="Q44" s="60"/>
      <c r="R44" s="60"/>
      <c r="S44" s="60"/>
      <c r="T44" s="60"/>
    </row>
    <row r="45" spans="1:21" x14ac:dyDescent="0.3">
      <c r="F45" s="58"/>
      <c r="G45" s="58"/>
      <c r="H45" s="61"/>
      <c r="I45" s="62"/>
      <c r="J45" s="61"/>
      <c r="K45" s="61"/>
      <c r="L45" s="61"/>
      <c r="M45" s="61"/>
      <c r="N45" s="61"/>
      <c r="O45" s="61"/>
      <c r="P45" s="63"/>
      <c r="Q45" s="63"/>
      <c r="R45" s="63"/>
      <c r="S45" s="63"/>
      <c r="T45" s="63"/>
    </row>
    <row r="46" spans="1:21" x14ac:dyDescent="0.3">
      <c r="F46" s="58"/>
      <c r="G46" s="58"/>
      <c r="H46" s="64"/>
      <c r="I46" s="65"/>
      <c r="J46" s="64"/>
      <c r="K46" s="64"/>
      <c r="L46" s="64"/>
      <c r="M46" s="64"/>
      <c r="N46" s="64"/>
      <c r="O46" s="64"/>
      <c r="P46" s="66"/>
      <c r="Q46" s="66"/>
      <c r="R46" s="66"/>
      <c r="S46" s="66"/>
      <c r="T46" s="66"/>
    </row>
    <row r="47" spans="1:21" x14ac:dyDescent="0.3">
      <c r="F47" s="58"/>
      <c r="G47" s="58"/>
      <c r="H47" s="59"/>
      <c r="I47" s="65"/>
      <c r="J47" s="59"/>
      <c r="K47" s="59"/>
      <c r="L47" s="59"/>
      <c r="M47" s="59"/>
      <c r="N47" s="59"/>
      <c r="O47" s="59"/>
      <c r="P47" s="60"/>
      <c r="Q47" s="60"/>
      <c r="R47" s="60"/>
      <c r="S47" s="60"/>
      <c r="T47" s="60"/>
    </row>
    <row r="48" spans="1:21" x14ac:dyDescent="0.3">
      <c r="F48" s="58"/>
      <c r="G48" s="58"/>
      <c r="H48" s="64"/>
      <c r="I48" s="65"/>
      <c r="J48" s="64"/>
      <c r="K48" s="64"/>
      <c r="L48" s="64"/>
      <c r="M48" s="64"/>
      <c r="N48" s="64"/>
      <c r="O48" s="64"/>
      <c r="P48" s="66"/>
      <c r="Q48" s="66"/>
      <c r="R48" s="66"/>
      <c r="S48" s="66"/>
      <c r="T48" s="66"/>
    </row>
    <row r="49" spans="6:20" x14ac:dyDescent="0.3">
      <c r="F49" s="58"/>
      <c r="G49" s="58"/>
      <c r="H49" s="64"/>
      <c r="I49" s="64"/>
      <c r="J49" s="64"/>
      <c r="K49" s="64"/>
      <c r="L49" s="64"/>
      <c r="M49" s="64"/>
      <c r="N49" s="64"/>
      <c r="O49" s="64"/>
      <c r="P49" s="66"/>
      <c r="Q49" s="66"/>
      <c r="R49" s="66"/>
      <c r="S49" s="66"/>
      <c r="T49" s="66"/>
    </row>
    <row r="50" spans="6:20" x14ac:dyDescent="0.3">
      <c r="F50" s="58"/>
      <c r="G50" s="58"/>
      <c r="H50" s="58"/>
      <c r="I50" s="58"/>
      <c r="J50" s="58"/>
      <c r="K50" s="58"/>
      <c r="L50" s="58"/>
      <c r="M50" s="58"/>
      <c r="N50" s="58"/>
      <c r="O50" s="58"/>
    </row>
  </sheetData>
  <mergeCells count="14">
    <mergeCell ref="A12:A13"/>
    <mergeCell ref="B12:B13"/>
    <mergeCell ref="C12:C13"/>
    <mergeCell ref="D12:D13"/>
    <mergeCell ref="H12:H13"/>
    <mergeCell ref="U12:U13"/>
    <mergeCell ref="E12:F12"/>
    <mergeCell ref="G12:G13"/>
    <mergeCell ref="J12:L12"/>
    <mergeCell ref="M12:O12"/>
    <mergeCell ref="P12:P13"/>
    <mergeCell ref="Q12:R12"/>
    <mergeCell ref="S12:T12"/>
    <mergeCell ref="I12:I13"/>
  </mergeCells>
  <pageMargins left="0.31496062992125984" right="0.31496062992125984" top="0.35433070866141736" bottom="0.15748031496062992" header="0.31496062992125984" footer="0.31496062992125984"/>
  <pageSetup paperSize="9" scale="65" orientation="landscape" r:id="rId1"/>
  <colBreaks count="1" manualBreakCount="1">
    <brk id="21" max="4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0140D32E1D984B9A1E07B25CFD2C56" ma:contentTypeVersion="18" ma:contentTypeDescription="Crée un document." ma:contentTypeScope="" ma:versionID="6a130abff6ef7e3480aa2a03880dc6ee">
  <xsd:schema xmlns:xsd="http://www.w3.org/2001/XMLSchema" xmlns:xs="http://www.w3.org/2001/XMLSchema" xmlns:p="http://schemas.microsoft.com/office/2006/metadata/properties" xmlns:ns2="d9bf2b47-0cd7-4a7e-babe-7bc21a332ce0" xmlns:ns3="495d04c2-0257-4524-99c8-73029e879014" targetNamespace="http://schemas.microsoft.com/office/2006/metadata/properties" ma:root="true" ma:fieldsID="bb1715c9c62d9cfb2ee3db33f9d88591" ns2:_="" ns3:_="">
    <xsd:import namespace="d9bf2b47-0cd7-4a7e-babe-7bc21a332ce0"/>
    <xsd:import namespace="495d04c2-0257-4524-99c8-73029e8790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f2b47-0cd7-4a7e-babe-7bc21a332c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98ee94d7-654c-4168-ae4b-8c99cb5db7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5d04c2-0257-4524-99c8-73029e87901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1f83099-cf12-4a3c-bd69-3be616ae7c77}" ma:internalName="TaxCatchAll" ma:showField="CatchAllData" ma:web="495d04c2-0257-4524-99c8-73029e8790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bf2b47-0cd7-4a7e-babe-7bc21a332ce0">
      <Terms xmlns="http://schemas.microsoft.com/office/infopath/2007/PartnerControls"/>
    </lcf76f155ced4ddcb4097134ff3c332f>
    <TaxCatchAll xmlns="495d04c2-0257-4524-99c8-73029e87901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625A8B-1C7D-47B3-8D21-BF7B11FAD4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bf2b47-0cd7-4a7e-babe-7bc21a332ce0"/>
    <ds:schemaRef ds:uri="495d04c2-0257-4524-99c8-73029e8790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16D823-7E29-4273-A82F-340FB22ED21C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495d04c2-0257-4524-99c8-73029e879014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d9bf2b47-0cd7-4a7e-babe-7bc21a332ce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558011A-85ED-431A-B1ED-7869FBCEDE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Décompte nuitées</vt:lpstr>
      <vt:lpstr>'Décompte nuitées'!Zone_d_impression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isabelle</dc:creator>
  <cp:lastModifiedBy>Laurent Guggisberg | Sion Tourisme</cp:lastModifiedBy>
  <cp:lastPrinted>2025-10-27T11:12:19Z</cp:lastPrinted>
  <dcterms:created xsi:type="dcterms:W3CDTF">2018-10-23T12:20:52Z</dcterms:created>
  <dcterms:modified xsi:type="dcterms:W3CDTF">2025-10-28T14:42:49Z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0x010100B20140D32E1D984B9A1E07B25CFD2C56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